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activeTab="2"/>
  </bookViews>
  <sheets>
    <sheet name="48 Month Sales Forecast" sheetId="1" r:id="rId1"/>
    <sheet name="Sheet3" sheetId="4" r:id="rId2"/>
    <sheet name="Sheet2" sheetId="3" r:id="rId3"/>
    <sheet name="Sheet1" sheetId="2" r:id="rId4"/>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Ownership" hidden="1">OFFSET([0]!Data.Top.Left,1,0)</definedName>
    <definedName name="_xlnm.Print_Area" localSheetId="0">'48 Month Sales Forecast'!$B$3:$O$55</definedName>
  </definedNames>
  <calcPr calcId="152511"/>
</workbook>
</file>

<file path=xl/calcChain.xml><?xml version="1.0" encoding="utf-8"?>
<calcChain xmlns="http://schemas.openxmlformats.org/spreadsheetml/2006/main">
  <c r="O34" i="1" l="1"/>
  <c r="C12" i="1"/>
  <c r="D12" i="1"/>
  <c r="E12" i="1"/>
  <c r="F12" i="1"/>
  <c r="G12" i="1"/>
  <c r="H12" i="1"/>
  <c r="I12" i="1"/>
  <c r="J12" i="1"/>
  <c r="K12" i="1"/>
  <c r="L12" i="1"/>
  <c r="M12" i="1"/>
  <c r="N12" i="1"/>
  <c r="C20" i="1"/>
  <c r="D20" i="1"/>
  <c r="E20" i="1"/>
  <c r="F20" i="1"/>
  <c r="G20" i="1"/>
  <c r="H20" i="1"/>
  <c r="I20" i="1"/>
  <c r="J20" i="1"/>
  <c r="K20" i="1"/>
  <c r="L20" i="1"/>
  <c r="M20" i="1"/>
  <c r="N20" i="1"/>
  <c r="C28" i="1"/>
  <c r="D28" i="1"/>
  <c r="E28" i="1"/>
  <c r="F28" i="1"/>
  <c r="G28" i="1"/>
  <c r="H28" i="1"/>
  <c r="I28" i="1"/>
  <c r="J28" i="1"/>
  <c r="K28" i="1"/>
  <c r="L28" i="1"/>
  <c r="M28" i="1"/>
  <c r="N28" i="1"/>
  <c r="C36" i="1"/>
  <c r="D36" i="1"/>
  <c r="E36" i="1"/>
  <c r="F36" i="1"/>
  <c r="G36" i="1"/>
  <c r="H36" i="1"/>
  <c r="I36" i="1"/>
  <c r="J36" i="1"/>
  <c r="K36" i="1"/>
  <c r="L36" i="1"/>
  <c r="M36" i="1"/>
  <c r="N36" i="1"/>
  <c r="O26" i="1"/>
  <c r="O18" i="1"/>
  <c r="O10" i="1"/>
  <c r="C31" i="1"/>
  <c r="C23" i="1"/>
  <c r="C15" i="1"/>
  <c r="C7" i="1"/>
  <c r="A42" i="1"/>
  <c r="B42" i="1" s="1"/>
  <c r="C16" i="1"/>
  <c r="C24" i="1"/>
  <c r="C32" i="1" s="1"/>
  <c r="O28" i="1" l="1"/>
  <c r="O12" i="1"/>
  <c r="O36" i="1"/>
  <c r="H37" i="1" s="1"/>
  <c r="O20" i="1"/>
  <c r="M21" i="1" s="1"/>
  <c r="C42" i="1"/>
  <c r="D8" i="1"/>
  <c r="D16" i="1" s="1"/>
  <c r="D24" i="1" s="1"/>
  <c r="D32" i="1" s="1"/>
  <c r="L37" i="1" l="1"/>
  <c r="J37" i="1"/>
  <c r="K37" i="1"/>
  <c r="I37" i="1"/>
  <c r="G37" i="1"/>
  <c r="D37" i="1"/>
  <c r="G29" i="1"/>
  <c r="O29" i="1"/>
  <c r="K29" i="1"/>
  <c r="J29" i="1"/>
  <c r="C29" i="1"/>
  <c r="D29" i="1"/>
  <c r="M29" i="1"/>
  <c r="I29" i="1"/>
  <c r="E29" i="1"/>
  <c r="N29" i="1"/>
  <c r="F29" i="1"/>
  <c r="L29" i="1"/>
  <c r="H29" i="1"/>
  <c r="H21" i="1"/>
  <c r="G21" i="1"/>
  <c r="N21" i="1"/>
  <c r="M13" i="1"/>
  <c r="E13" i="1"/>
  <c r="I13" i="1"/>
  <c r="N13" i="1"/>
  <c r="D21" i="1"/>
  <c r="O21" i="1"/>
  <c r="L21" i="1"/>
  <c r="I21" i="1"/>
  <c r="O13" i="1"/>
  <c r="K13" i="1"/>
  <c r="G13" i="1"/>
  <c r="C13" i="1"/>
  <c r="F13" i="1"/>
  <c r="C21" i="1"/>
  <c r="K21" i="1"/>
  <c r="F21" i="1"/>
  <c r="J21" i="1"/>
  <c r="E21" i="1"/>
  <c r="D13" i="1"/>
  <c r="J13" i="1"/>
  <c r="L13" i="1"/>
  <c r="H13" i="1"/>
  <c r="C37" i="1"/>
  <c r="O37" i="1"/>
  <c r="F37" i="1"/>
  <c r="N37" i="1"/>
  <c r="E37" i="1"/>
  <c r="M37" i="1"/>
  <c r="D42" i="1"/>
  <c r="E8" i="1"/>
  <c r="E16" i="1" s="1"/>
  <c r="E24" i="1" s="1"/>
  <c r="E32" i="1" s="1"/>
  <c r="F8" i="1" l="1"/>
  <c r="F16" i="1" s="1"/>
  <c r="F24" i="1" s="1"/>
  <c r="F32" i="1" s="1"/>
  <c r="E42" i="1"/>
  <c r="F42" i="1" l="1"/>
  <c r="G8" i="1"/>
  <c r="G16" i="1" s="1"/>
  <c r="G24" i="1" s="1"/>
  <c r="G32" i="1" s="1"/>
  <c r="G42" i="1" l="1"/>
  <c r="H8" i="1"/>
  <c r="H16" i="1" s="1"/>
  <c r="H24" i="1" s="1"/>
  <c r="H32" i="1" s="1"/>
  <c r="H42" i="1" l="1"/>
  <c r="I8" i="1"/>
  <c r="I16" i="1" s="1"/>
  <c r="I24" i="1" s="1"/>
  <c r="I32" i="1" s="1"/>
  <c r="J8" i="1" l="1"/>
  <c r="J16" i="1" s="1"/>
  <c r="J24" i="1" s="1"/>
  <c r="J32" i="1" s="1"/>
  <c r="I42" i="1"/>
  <c r="J42" i="1" l="1"/>
  <c r="K8" i="1"/>
  <c r="K16" i="1" s="1"/>
  <c r="K24" i="1" s="1"/>
  <c r="K32" i="1" s="1"/>
  <c r="K42" i="1" l="1"/>
  <c r="L8" i="1"/>
  <c r="L16" i="1" s="1"/>
  <c r="L24" i="1" s="1"/>
  <c r="L32" i="1" s="1"/>
  <c r="L42" i="1" l="1"/>
  <c r="N8" i="1" s="1"/>
  <c r="N16" i="1" s="1"/>
  <c r="N24" i="1" s="1"/>
  <c r="N32" i="1" s="1"/>
  <c r="M8" i="1"/>
  <c r="M16" i="1" s="1"/>
  <c r="M24" i="1" s="1"/>
  <c r="M32" i="1" s="1"/>
</calcChain>
</file>

<file path=xl/comments1.xml><?xml version="1.0" encoding="utf-8"?>
<comments xmlns="http://schemas.openxmlformats.org/spreadsheetml/2006/main">
  <authors>
    <author>Author</author>
  </authors>
  <commentList>
    <comment ref="B6" authorId="0" shapeId="0">
      <text>
        <r>
          <rPr>
            <sz val="10"/>
            <color indexed="81"/>
            <rFont val="Arial"/>
            <family val="2"/>
          </rPr>
          <t xml:space="preserve">This spreadsheet forecasts 4 years of product sales. 
The first two key data entries that you need to make are the first fiscal year and the first month of the forecast. 
With the first year and month entered, the spreadsheet will automatically enter the remaining years and months. Your next step is to enter the number of units and selling price for each month.
</t>
        </r>
      </text>
    </comment>
    <comment ref="C8" authorId="0" shapeId="0">
      <text>
        <r>
          <rPr>
            <b/>
            <sz val="8"/>
            <color indexed="81"/>
            <rFont val="Tahoma"/>
            <family val="2"/>
          </rPr>
          <t>Enter Start Month Here.</t>
        </r>
      </text>
    </comment>
  </commentList>
</comments>
</file>

<file path=xl/sharedStrings.xml><?xml version="1.0" encoding="utf-8"?>
<sst xmlns="http://schemas.openxmlformats.org/spreadsheetml/2006/main" count="65" uniqueCount="48">
  <si>
    <t>48 Month Sales Forecast</t>
  </si>
  <si>
    <t>Jan</t>
  </si>
  <si>
    <t>Totals</t>
  </si>
  <si>
    <t>Product Name</t>
  </si>
  <si>
    <t>Units</t>
  </si>
  <si>
    <t>Selling Price</t>
  </si>
  <si>
    <t>Total Sales</t>
  </si>
  <si>
    <t>% of Total</t>
  </si>
  <si>
    <t>Feb</t>
  </si>
  <si>
    <t>Mar</t>
  </si>
  <si>
    <t>Apr</t>
  </si>
  <si>
    <t>May</t>
  </si>
  <si>
    <t>Jun</t>
  </si>
  <si>
    <t>Jul</t>
  </si>
  <si>
    <t>Aug</t>
  </si>
  <si>
    <t>Sep</t>
  </si>
  <si>
    <t>Oct</t>
  </si>
  <si>
    <t>Nov</t>
  </si>
  <si>
    <t>Dec</t>
  </si>
  <si>
    <t xml:space="preserve">48 Month Sales </t>
  </si>
  <si>
    <t>Product - WOW</t>
  </si>
  <si>
    <t>X</t>
  </si>
  <si>
    <t>Px</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</si>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</sst>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0000"/>
  </numFmts>
  <fonts count="42" x14ac:knownFonts="1">
    <font>
      <sz val="10"/>
      <name val="Arial"/>
    </font>
    <font>
      <sz val="10"/>
      <name val="Arial"/>
      <family val="2"/>
    </font>
    <font>
      <sz val="10"/>
      <color indexed="8"/>
      <name val="Arial"/>
      <family val="2"/>
    </font>
    <font>
      <b/>
      <sz val="26"/>
      <color indexed="9"/>
      <name val="Times New Roman"/>
      <family val="1"/>
    </font>
    <font>
      <b/>
      <sz val="12"/>
      <color indexed="8"/>
      <name val="Arial"/>
      <family val="2"/>
    </font>
    <font>
      <b/>
      <sz val="10"/>
      <color indexed="8"/>
      <name val="Arial"/>
      <family val="2"/>
    </font>
    <font>
      <sz val="12"/>
      <color indexed="8"/>
      <name val="Arial"/>
      <family val="2"/>
    </font>
    <font>
      <b/>
      <sz val="14"/>
      <color indexed="8"/>
      <name val="Arial"/>
      <family val="2"/>
    </font>
    <font>
      <sz val="10"/>
      <color indexed="9"/>
      <name val="Arial"/>
      <family val="2"/>
    </font>
    <font>
      <b/>
      <sz val="8"/>
      <color indexed="81"/>
      <name val="Tahoma"/>
      <family val="2"/>
    </font>
    <font>
      <sz val="10"/>
      <color indexed="81"/>
      <name val="Arial"/>
      <family val="2"/>
    </font>
    <font>
      <u/>
      <sz val="10"/>
      <color indexed="12"/>
      <name val="Arial"/>
      <family val="2"/>
    </font>
    <font>
      <sz val="8"/>
      <name val="Arial"/>
      <family val="2"/>
    </font>
    <font>
      <sz val="11"/>
      <color indexed="8"/>
      <name val="Calibri"/>
      <family val="2"/>
    </font>
    <font>
      <sz val="11"/>
      <color indexed="9"/>
      <name val="Calibri"/>
      <family val="2"/>
    </font>
    <font>
      <sz val="8"/>
      <name val="Tahoma"/>
      <family val="2"/>
    </font>
    <font>
      <sz val="11"/>
      <color indexed="61"/>
      <name val="Calibri"/>
      <family val="2"/>
    </font>
    <font>
      <sz val="8"/>
      <name val="Times New Roman"/>
      <family val="1"/>
    </font>
    <font>
      <sz val="8"/>
      <name val="Verdana"/>
      <family val="2"/>
    </font>
    <font>
      <b/>
      <sz val="11"/>
      <color indexed="46"/>
      <name val="Calibri"/>
      <family val="2"/>
    </font>
    <font>
      <b/>
      <sz val="11"/>
      <color indexed="9"/>
      <name val="Calibri"/>
      <family val="2"/>
    </font>
    <font>
      <sz val="10"/>
      <name val="Helv"/>
    </font>
    <font>
      <i/>
      <sz val="11"/>
      <color indexed="23"/>
      <name val="Calibri"/>
      <family val="2"/>
    </font>
    <font>
      <sz val="11"/>
      <color indexed="17"/>
      <name val="Calibri"/>
      <family val="2"/>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23"/>
      <name val="Verdana"/>
      <family val="2"/>
    </font>
    <font>
      <sz val="10"/>
      <color indexed="10"/>
      <name val="Helv"/>
    </font>
    <font>
      <b/>
      <sz val="11"/>
      <color indexed="63"/>
      <name val="Calibri"/>
      <family val="2"/>
    </font>
    <font>
      <sz val="9"/>
      <color indexed="10"/>
      <name val="Arial"/>
      <family val="2"/>
    </font>
    <font>
      <b/>
      <sz val="18"/>
      <color indexed="62"/>
      <name val="Cambria"/>
      <family val="2"/>
    </font>
    <font>
      <i/>
      <sz val="10"/>
      <color indexed="12"/>
      <name val="Tms Rmn"/>
    </font>
    <font>
      <b/>
      <sz val="10"/>
      <color indexed="8"/>
      <name val="Tms Rmn"/>
    </font>
    <font>
      <sz val="11"/>
      <color indexed="10"/>
      <name val="Calibri"/>
      <family val="2"/>
    </font>
    <font>
      <i/>
      <sz val="10"/>
      <name val="Arial"/>
      <family val="2"/>
    </font>
  </fonts>
  <fills count="30">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47"/>
        <bgColor indexed="64"/>
      </patternFill>
    </fill>
    <fill>
      <patternFill patternType="solid">
        <fgColor indexed="47"/>
        <bgColor indexed="9"/>
      </patternFill>
    </fill>
  </fills>
  <borders count="22">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18"/>
      </bottom>
      <diagonal/>
    </border>
    <border>
      <left/>
      <right/>
      <top/>
      <bottom style="medium">
        <color indexed="8"/>
      </bottom>
      <diagonal/>
    </border>
    <border>
      <left/>
      <right/>
      <top/>
      <bottom style="thin">
        <color indexed="64"/>
      </bottom>
      <diagonal/>
    </border>
    <border>
      <left/>
      <right/>
      <top style="medium">
        <color indexed="64"/>
      </top>
      <bottom style="thin">
        <color indexed="64"/>
      </bottom>
      <diagonal/>
    </border>
  </borders>
  <cellStyleXfs count="75">
    <xf numFmtId="0" fontId="0" fillId="0" borderId="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37" fontId="15" fillId="16" borderId="1" applyBorder="0" applyProtection="0">
      <alignment vertical="center"/>
    </xf>
    <xf numFmtId="0" fontId="16" fillId="17" borderId="0" applyNumberFormat="0" applyBorder="0" applyAlignment="0" applyProtection="0"/>
    <xf numFmtId="5" fontId="17" fillId="0" borderId="2">
      <protection locked="0"/>
    </xf>
    <xf numFmtId="0" fontId="18" fillId="18" borderId="0" applyBorder="0">
      <alignment horizontal="left" vertical="center" indent="1"/>
    </xf>
    <xf numFmtId="0" fontId="19" fillId="4" borderId="3" applyNumberFormat="0" applyAlignment="0" applyProtection="0"/>
    <xf numFmtId="0" fontId="20"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21" fillId="0" borderId="5"/>
    <xf numFmtId="4" fontId="17"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22" fillId="0" borderId="0" applyNumberFormat="0" applyFill="0" applyBorder="0" applyAlignment="0" applyProtection="0"/>
    <xf numFmtId="2" fontId="1" fillId="0" borderId="0" applyFont="0" applyFill="0" applyBorder="0" applyAlignment="0" applyProtection="0"/>
    <xf numFmtId="0" fontId="23" fillId="6" borderId="0" applyNumberFormat="0" applyBorder="0" applyAlignment="0" applyProtection="0"/>
    <xf numFmtId="4" fontId="17" fillId="21" borderId="5"/>
    <xf numFmtId="43" fontId="24" fillId="0" borderId="6"/>
    <xf numFmtId="37" fontId="25" fillId="22" borderId="2" applyBorder="0">
      <alignment horizontal="left" vertical="center" indent="1"/>
    </xf>
    <xf numFmtId="37" fontId="26" fillId="23" borderId="7" applyFill="0">
      <alignment vertical="center"/>
    </xf>
    <xf numFmtId="0" fontId="26" fillId="24" borderId="8" applyNumberFormat="0">
      <alignment horizontal="left" vertical="top" indent="1"/>
    </xf>
    <xf numFmtId="0" fontId="26" fillId="16" borderId="0" applyBorder="0">
      <alignment horizontal="left" vertical="center" indent="1"/>
    </xf>
    <xf numFmtId="0" fontId="26" fillId="0" borderId="8" applyNumberFormat="0" applyFill="0">
      <alignment horizontal="centerContinuous" vertical="top"/>
    </xf>
    <xf numFmtId="0" fontId="27" fillId="0" borderId="0" applyNumberFormat="0" applyFont="0" applyFill="0" applyAlignment="0" applyProtection="0"/>
    <xf numFmtId="0" fontId="28" fillId="0" borderId="0" applyNumberFormat="0" applyFon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11" fillId="0" borderId="0" applyNumberFormat="0" applyFill="0" applyBorder="0" applyAlignment="0" applyProtection="0">
      <alignment vertical="top"/>
      <protection locked="0"/>
    </xf>
    <xf numFmtId="0" fontId="30" fillId="10" borderId="3" applyNumberFormat="0" applyAlignment="0" applyProtection="0"/>
    <xf numFmtId="43" fontId="24" fillId="0" borderId="10"/>
    <xf numFmtId="0" fontId="31" fillId="0" borderId="11" applyNumberFormat="0" applyFill="0" applyAlignment="0" applyProtection="0"/>
    <xf numFmtId="44" fontId="24" fillId="0" borderId="12"/>
    <xf numFmtId="0" fontId="32" fillId="7" borderId="0" applyNumberFormat="0" applyBorder="0" applyAlignment="0" applyProtection="0"/>
    <xf numFmtId="0" fontId="33" fillId="23" borderId="0">
      <alignment horizontal="left" wrapText="1" indent="1"/>
    </xf>
    <xf numFmtId="37" fontId="15" fillId="16" borderId="13" applyBorder="0">
      <alignment horizontal="left" vertical="center" indent="2"/>
    </xf>
    <xf numFmtId="0" fontId="34" fillId="0" borderId="0"/>
    <xf numFmtId="0" fontId="1" fillId="7" borderId="14" applyNumberFormat="0" applyFont="0" applyAlignment="0" applyProtection="0"/>
    <xf numFmtId="0" fontId="35" fillId="4" borderId="15" applyNumberFormat="0" applyAlignment="0" applyProtection="0"/>
    <xf numFmtId="169" fontId="12" fillId="25" borderId="16"/>
    <xf numFmtId="168" fontId="12" fillId="0" borderId="16" applyFont="0" applyFill="0" applyBorder="0" applyAlignment="0" applyProtection="0">
      <protection locked="0"/>
    </xf>
    <xf numFmtId="2" fontId="36" fillId="0" borderId="0">
      <protection locked="0"/>
    </xf>
    <xf numFmtId="0" fontId="1" fillId="26" borderId="0"/>
    <xf numFmtId="49" fontId="1" fillId="0" borderId="0" applyFont="0" applyFill="0" applyBorder="0" applyAlignment="0" applyProtection="0"/>
    <xf numFmtId="0" fontId="37" fillId="0" borderId="0" applyNumberFormat="0" applyFill="0" applyBorder="0" applyAlignment="0" applyProtection="0"/>
    <xf numFmtId="0" fontId="38" fillId="0" borderId="0">
      <alignment horizontal="right"/>
    </xf>
    <xf numFmtId="0" fontId="39"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40" fillId="0" borderId="0" applyNumberFormat="0" applyFill="0" applyBorder="0" applyAlignment="0" applyProtection="0"/>
  </cellStyleXfs>
  <cellXfs count="41">
    <xf numFmtId="0" fontId="0" fillId="0" borderId="0" xfId="0"/>
    <xf numFmtId="0" fontId="2" fillId="0" borderId="0" xfId="0" applyFont="1" applyProtection="1">
      <protection hidden="1"/>
    </xf>
    <xf numFmtId="0" fontId="3" fillId="24" borderId="0" xfId="0" applyFont="1" applyFill="1" applyAlignment="1" applyProtection="1">
      <alignment horizontal="centerContinuous" vertical="center"/>
      <protection hidden="1"/>
    </xf>
    <xf numFmtId="0" fontId="3" fillId="27" borderId="18" xfId="0" applyFont="1" applyFill="1" applyBorder="1" applyAlignment="1" applyProtection="1">
      <alignment horizontal="centerContinuous" vertical="center"/>
      <protection hidden="1"/>
    </xf>
    <xf numFmtId="0" fontId="2" fillId="0" borderId="0" xfId="0" applyFont="1" applyAlignment="1" applyProtection="1">
      <alignment vertical="center"/>
      <protection hidden="1"/>
    </xf>
    <xf numFmtId="170" fontId="4" fillId="24" borderId="0" xfId="0" applyNumberFormat="1" applyFont="1" applyFill="1" applyAlignment="1" applyProtection="1">
      <alignment horizontal="left"/>
      <protection hidden="1"/>
    </xf>
    <xf numFmtId="170" fontId="5" fillId="0" borderId="0" xfId="0" applyNumberFormat="1" applyFont="1" applyFill="1" applyBorder="1" applyAlignment="1" applyProtection="1">
      <alignment horizontal="right"/>
      <protection locked="0" hidden="1"/>
    </xf>
    <xf numFmtId="0" fontId="6" fillId="24" borderId="0" xfId="0" applyFont="1" applyFill="1" applyAlignment="1" applyProtection="1">
      <alignment horizontal="centerContinuous"/>
      <protection hidden="1"/>
    </xf>
    <xf numFmtId="0" fontId="6" fillId="24" borderId="0" xfId="0" applyFont="1" applyFill="1" applyProtection="1">
      <protection hidden="1"/>
    </xf>
    <xf numFmtId="0" fontId="2" fillId="24" borderId="0" xfId="0" applyFont="1" applyFill="1" applyAlignment="1" applyProtection="1">
      <alignment horizontal="left"/>
      <protection hidden="1"/>
    </xf>
    <xf numFmtId="170" fontId="7" fillId="24" borderId="8" xfId="0" applyNumberFormat="1" applyFont="1" applyFill="1" applyBorder="1" applyAlignment="1" applyProtection="1">
      <alignment horizontal="centerContinuous"/>
      <protection hidden="1"/>
    </xf>
    <xf numFmtId="0" fontId="6" fillId="24" borderId="8" xfId="0" applyFont="1" applyFill="1" applyBorder="1" applyAlignment="1" applyProtection="1">
      <alignment horizontal="centerContinuous"/>
      <protection hidden="1"/>
    </xf>
    <xf numFmtId="0" fontId="5" fillId="28" borderId="19" xfId="0" applyFont="1" applyFill="1" applyBorder="1" applyAlignment="1" applyProtection="1">
      <alignment horizontal="right"/>
      <protection locked="0" hidden="1"/>
    </xf>
    <xf numFmtId="0" fontId="5" fillId="29" borderId="19" xfId="0" applyFont="1" applyFill="1" applyBorder="1" applyAlignment="1" applyProtection="1">
      <alignment horizontal="right"/>
      <protection hidden="1"/>
    </xf>
    <xf numFmtId="0" fontId="2" fillId="24" borderId="0" xfId="0" applyFont="1" applyFill="1" applyAlignment="1" applyProtection="1">
      <protection hidden="1"/>
    </xf>
    <xf numFmtId="0" fontId="5" fillId="0" borderId="0" xfId="0" applyFont="1" applyFill="1" applyAlignment="1" applyProtection="1">
      <alignment horizontal="left"/>
      <protection locked="0" hidden="1"/>
    </xf>
    <xf numFmtId="0" fontId="2" fillId="24" borderId="0" xfId="0" applyFont="1" applyFill="1" applyAlignment="1" applyProtection="1">
      <alignment horizontal="right"/>
      <protection hidden="1"/>
    </xf>
    <xf numFmtId="0" fontId="2" fillId="24" borderId="0" xfId="0" applyFont="1" applyFill="1" applyBorder="1" applyAlignment="1" applyProtection="1">
      <protection hidden="1"/>
    </xf>
    <xf numFmtId="38" fontId="2" fillId="0" borderId="0" xfId="0" applyNumberFormat="1" applyFont="1" applyFill="1" applyProtection="1">
      <protection locked="0" hidden="1"/>
    </xf>
    <xf numFmtId="38" fontId="2" fillId="24" borderId="0" xfId="0" applyNumberFormat="1" applyFont="1" applyFill="1" applyBorder="1" applyProtection="1">
      <protection hidden="1"/>
    </xf>
    <xf numFmtId="7" fontId="2" fillId="0" borderId="20" xfId="0" applyNumberFormat="1" applyFont="1" applyFill="1" applyBorder="1" applyProtection="1">
      <protection locked="0" hidden="1"/>
    </xf>
    <xf numFmtId="0" fontId="2" fillId="24" borderId="20" xfId="0" applyFont="1" applyFill="1" applyBorder="1" applyProtection="1">
      <protection hidden="1"/>
    </xf>
    <xf numFmtId="5" fontId="2" fillId="24" borderId="0" xfId="0" applyNumberFormat="1" applyFont="1" applyFill="1" applyProtection="1">
      <protection hidden="1"/>
    </xf>
    <xf numFmtId="5" fontId="2" fillId="24" borderId="0" xfId="0" applyNumberFormat="1" applyFont="1" applyFill="1" applyBorder="1" applyProtection="1">
      <protection hidden="1"/>
    </xf>
    <xf numFmtId="10" fontId="2" fillId="24" borderId="0" xfId="0" applyNumberFormat="1" applyFont="1" applyFill="1" applyProtection="1">
      <protection hidden="1"/>
    </xf>
    <xf numFmtId="10" fontId="2" fillId="24" borderId="0" xfId="0" applyNumberFormat="1" applyFont="1" applyFill="1" applyBorder="1" applyProtection="1">
      <protection hidden="1"/>
    </xf>
    <xf numFmtId="14" fontId="2" fillId="24" borderId="0" xfId="0" applyNumberFormat="1" applyFont="1" applyFill="1" applyProtection="1">
      <protection hidden="1"/>
    </xf>
    <xf numFmtId="0" fontId="6" fillId="24" borderId="0" xfId="0" applyFont="1" applyFill="1" applyBorder="1" applyProtection="1">
      <protection hidden="1"/>
    </xf>
    <xf numFmtId="0" fontId="6" fillId="24" borderId="20" xfId="0" applyFont="1" applyFill="1" applyBorder="1" applyProtection="1">
      <protection hidden="1"/>
    </xf>
    <xf numFmtId="7" fontId="2" fillId="24" borderId="0" xfId="0" applyNumberFormat="1" applyFont="1" applyFill="1" applyProtection="1">
      <protection hidden="1"/>
    </xf>
    <xf numFmtId="0" fontId="8" fillId="0" borderId="0" xfId="0" applyFont="1" applyFill="1" applyBorder="1" applyProtection="1">
      <protection hidden="1"/>
    </xf>
    <xf numFmtId="170" fontId="2" fillId="0" borderId="0" xfId="0" applyNumberFormat="1" applyFont="1" applyProtection="1">
      <protection hidden="1"/>
    </xf>
    <xf numFmtId="38" fontId="2" fillId="0" borderId="0" xfId="0" applyNumberFormat="1" applyFont="1" applyProtection="1">
      <protection hidden="1"/>
    </xf>
    <xf numFmtId="5" fontId="2" fillId="0" borderId="0" xfId="0" applyNumberFormat="1" applyFont="1" applyProtection="1">
      <protection hidden="1"/>
    </xf>
    <xf numFmtId="0" fontId="2" fillId="24" borderId="0" xfId="0" applyFont="1" applyFill="1" applyProtection="1">
      <protection hidden="1"/>
    </xf>
    <xf numFmtId="0" fontId="0" fillId="0" borderId="0" xfId="0" applyFill="1" applyBorder="1" applyAlignment="1"/>
    <xf numFmtId="0" fontId="0" fillId="0" borderId="8" xfId="0" applyFill="1" applyBorder="1" applyAlignment="1"/>
    <xf numFmtId="0" fontId="41" fillId="0" borderId="21" xfId="0" applyFont="1" applyFill="1" applyBorder="1" applyAlignment="1">
      <alignment horizontal="center"/>
    </xf>
    <xf numFmtId="0" fontId="41" fillId="0" borderId="21" xfId="0" applyFont="1" applyFill="1" applyBorder="1" applyAlignment="1">
      <alignment horizontal="centerContinuous"/>
    </xf>
    <xf numFmtId="0" fontId="11" fillId="0" borderId="0" xfId="52" applyFont="1" applyAlignment="1" applyProtection="1">
      <alignment horizontal="center"/>
      <protection hidden="1"/>
    </xf>
    <xf numFmtId="0" fontId="11" fillId="0" borderId="0" xfId="52" applyAlignment="1" applyProtection="1">
      <alignment horizontal="center"/>
      <protection hidden="1"/>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xdr:colOff>
      <xdr:row>2</xdr:row>
      <xdr:rowOff>9525</xdr:rowOff>
    </xdr:to>
    <xdr:sp macro="" textlink="">
      <xdr:nvSpPr>
        <xdr:cNvPr id="1028" name="Rectangle 4"/>
        <xdr:cNvSpPr>
          <a:spLocks noChangeArrowheads="1"/>
        </xdr:cNvSpPr>
      </xdr:nvSpPr>
      <xdr:spPr bwMode="auto">
        <a:xfrm>
          <a:off x="0" y="0"/>
          <a:ext cx="190500" cy="104775"/>
        </a:xfrm>
        <a:prstGeom prst="rect">
          <a:avLst/>
        </a:prstGeom>
        <a:solidFill>
          <a:srgbClr val="FFFFFF"/>
        </a:solidFill>
        <a:ln w="9525">
          <a:noFill/>
          <a:miter lim="800000"/>
          <a:headEnd/>
          <a:tailEnd/>
        </a:ln>
      </xdr:spPr>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pageSetUpPr autoPageBreaks="0" fitToPage="1"/>
  </sheetPr>
  <dimension ref="A1:O57"/>
  <sheetViews>
    <sheetView showGridLines="0" showRowColHeaders="0" topLeftCell="A28" zoomScale="80" zoomScaleNormal="80" workbookViewId="0">
      <selection activeCell="C34" sqref="C34:N35"/>
    </sheetView>
  </sheetViews>
  <sheetFormatPr defaultRowHeight="12.75" x14ac:dyDescent="0.2"/>
  <cols>
    <col min="1" max="1" width="1.7109375" style="1" customWidth="1"/>
    <col min="2" max="2" width="20.140625" style="1" customWidth="1"/>
    <col min="3" max="3" width="14.28515625" style="1" customWidth="1"/>
    <col min="4" max="15" width="11.28515625" style="1" customWidth="1"/>
    <col min="16" max="16384" width="9.140625" style="1"/>
  </cols>
  <sheetData>
    <row r="1" spans="2:15" ht="2.1" customHeight="1" x14ac:dyDescent="0.2"/>
    <row r="2" spans="2:15" ht="6" customHeight="1" x14ac:dyDescent="0.2"/>
    <row r="3" spans="2:15" s="4" customFormat="1" ht="33" x14ac:dyDescent="0.2">
      <c r="B3" s="2" t="s">
        <v>0</v>
      </c>
      <c r="C3" s="3" t="s">
        <v>19</v>
      </c>
      <c r="D3" s="3"/>
      <c r="E3" s="3"/>
      <c r="F3" s="3"/>
      <c r="G3" s="3"/>
      <c r="H3" s="3"/>
      <c r="I3" s="3"/>
      <c r="J3" s="3"/>
      <c r="K3" s="3"/>
      <c r="L3" s="3"/>
      <c r="M3" s="3"/>
      <c r="N3" s="3"/>
      <c r="O3" s="3"/>
    </row>
    <row r="4" spans="2:15" ht="20.100000000000001" customHeight="1" x14ac:dyDescent="0.25">
      <c r="B4" s="5"/>
      <c r="C4" s="6"/>
      <c r="D4" s="7"/>
      <c r="E4" s="7"/>
      <c r="F4" s="7"/>
      <c r="G4" s="7"/>
      <c r="H4" s="7"/>
      <c r="I4" s="7"/>
      <c r="J4" s="7"/>
      <c r="K4" s="7"/>
      <c r="L4" s="7"/>
      <c r="M4" s="7"/>
      <c r="N4" s="8"/>
      <c r="O4" s="8"/>
    </row>
    <row r="5" spans="2:15" ht="12" customHeight="1" x14ac:dyDescent="0.2">
      <c r="B5" s="7"/>
      <c r="C5" s="7"/>
      <c r="D5" s="7"/>
      <c r="E5" s="7"/>
      <c r="F5" s="7"/>
      <c r="G5" s="7"/>
      <c r="H5" s="7"/>
      <c r="I5" s="7"/>
      <c r="J5" s="7"/>
      <c r="K5" s="7"/>
      <c r="L5" s="7"/>
      <c r="M5" s="7"/>
      <c r="N5" s="8"/>
      <c r="O5" s="8"/>
    </row>
    <row r="6" spans="2:15" ht="12" customHeight="1" x14ac:dyDescent="0.2">
      <c r="B6" s="7"/>
      <c r="C6" s="7"/>
      <c r="D6" s="7"/>
      <c r="E6" s="7"/>
      <c r="F6" s="7"/>
      <c r="G6" s="7"/>
      <c r="H6" s="7"/>
      <c r="I6" s="7"/>
      <c r="J6" s="7"/>
      <c r="K6" s="7"/>
      <c r="L6" s="7"/>
      <c r="M6" s="7"/>
      <c r="N6" s="8"/>
      <c r="O6" s="8"/>
    </row>
    <row r="7" spans="2:15" ht="18.75" thickBot="1" x14ac:dyDescent="0.3">
      <c r="B7" s="9"/>
      <c r="C7" s="10" t="str">
        <f>IF(ISNUMBER(C$4),C$4,"Year 1")</f>
        <v>Year 1</v>
      </c>
      <c r="D7" s="11"/>
      <c r="E7" s="11"/>
      <c r="F7" s="11"/>
      <c r="G7" s="11"/>
      <c r="H7" s="11"/>
      <c r="I7" s="11"/>
      <c r="J7" s="11"/>
      <c r="K7" s="11"/>
      <c r="L7" s="11"/>
      <c r="M7" s="11"/>
      <c r="N7" s="11"/>
      <c r="O7" s="11"/>
    </row>
    <row r="8" spans="2:15" ht="20.100000000000001" customHeight="1" thickBot="1" x14ac:dyDescent="0.25">
      <c r="B8" s="7"/>
      <c r="C8" s="12" t="s">
        <v>1</v>
      </c>
      <c r="D8" s="13" t="str">
        <f>INDEX(A41:L42,1,B42+1)</f>
        <v>Feb</v>
      </c>
      <c r="E8" s="13" t="str">
        <f>INDEX(A41:L42,1,C42+1)</f>
        <v>Mar</v>
      </c>
      <c r="F8" s="13" t="str">
        <f>INDEX(A41:L42,1,D42+1)</f>
        <v>Apr</v>
      </c>
      <c r="G8" s="13" t="str">
        <f>INDEX(A41:L42,1,E42+1)</f>
        <v>May</v>
      </c>
      <c r="H8" s="13" t="str">
        <f>INDEX(A41:L42,1,F42+1)</f>
        <v>Jun</v>
      </c>
      <c r="I8" s="13" t="str">
        <f>INDEX(A41:L42,1,G42+1)</f>
        <v>Jul</v>
      </c>
      <c r="J8" s="13" t="str">
        <f>INDEX(A41:L42,1,H42+1)</f>
        <v>Aug</v>
      </c>
      <c r="K8" s="13" t="str">
        <f>INDEX(A41:L42,1,I42+1)</f>
        <v>Sep</v>
      </c>
      <c r="L8" s="13" t="str">
        <f>INDEX(A41:L42,1,J42+1)</f>
        <v>Oct</v>
      </c>
      <c r="M8" s="13" t="str">
        <f>INDEX(A41:L42,1,K42+1)</f>
        <v>Nov</v>
      </c>
      <c r="N8" s="13" t="str">
        <f>INDEX(A41:L42,1,L42+1)</f>
        <v>Dec</v>
      </c>
      <c r="O8" s="13" t="s">
        <v>2</v>
      </c>
    </row>
    <row r="9" spans="2:15" ht="18" customHeight="1" x14ac:dyDescent="0.2">
      <c r="B9" s="14" t="s">
        <v>3</v>
      </c>
      <c r="C9" s="15" t="s">
        <v>20</v>
      </c>
      <c r="D9" s="16"/>
      <c r="E9" s="16"/>
      <c r="F9" s="16"/>
      <c r="G9" s="16"/>
      <c r="H9" s="16"/>
      <c r="I9" s="16"/>
      <c r="J9" s="16"/>
      <c r="K9" s="16"/>
      <c r="L9" s="16"/>
      <c r="M9" s="16"/>
      <c r="N9" s="16"/>
      <c r="O9" s="16"/>
    </row>
    <row r="10" spans="2:15" ht="18" customHeight="1" x14ac:dyDescent="0.2">
      <c r="B10" s="17" t="s">
        <v>4</v>
      </c>
      <c r="C10" s="18">
        <v>259</v>
      </c>
      <c r="D10" s="18">
        <v>266</v>
      </c>
      <c r="E10" s="18">
        <v>270</v>
      </c>
      <c r="F10" s="18">
        <v>233</v>
      </c>
      <c r="G10" s="18">
        <v>245</v>
      </c>
      <c r="H10" s="18">
        <v>265</v>
      </c>
      <c r="I10" s="18">
        <v>222</v>
      </c>
      <c r="J10" s="18">
        <v>205</v>
      </c>
      <c r="K10" s="18">
        <v>215</v>
      </c>
      <c r="L10" s="18">
        <v>218</v>
      </c>
      <c r="M10" s="18">
        <v>197</v>
      </c>
      <c r="N10" s="18">
        <v>212</v>
      </c>
      <c r="O10" s="19">
        <f>IF(SUM(C10:N10),SUM(C10:N10),"")</f>
        <v>2807</v>
      </c>
    </row>
    <row r="11" spans="2:15" ht="18" customHeight="1" x14ac:dyDescent="0.2">
      <c r="B11" s="17" t="s">
        <v>5</v>
      </c>
      <c r="C11" s="20">
        <v>60</v>
      </c>
      <c r="D11" s="20">
        <v>61.5</v>
      </c>
      <c r="E11" s="20">
        <v>65</v>
      </c>
      <c r="F11" s="20">
        <v>65.5</v>
      </c>
      <c r="G11" s="20">
        <v>70.099999999999994</v>
      </c>
      <c r="H11" s="20">
        <v>66</v>
      </c>
      <c r="I11" s="20">
        <v>70.5</v>
      </c>
      <c r="J11" s="20">
        <v>78.5</v>
      </c>
      <c r="K11" s="20">
        <v>75.5</v>
      </c>
      <c r="L11" s="20">
        <v>80</v>
      </c>
      <c r="M11" s="20">
        <v>82.5</v>
      </c>
      <c r="N11" s="20">
        <v>85</v>
      </c>
      <c r="O11" s="21"/>
    </row>
    <row r="12" spans="2:15" ht="18" customHeight="1" x14ac:dyDescent="0.2">
      <c r="B12" s="17" t="s">
        <v>6</v>
      </c>
      <c r="C12" s="22">
        <f>IF(AND(ISNUMBER(C10),ISNUMBER(C11)),ROUND(C10*C11,2),"")</f>
        <v>15540</v>
      </c>
      <c r="D12" s="22">
        <f t="shared" ref="D12:N12" si="0">IF(AND(ISNUMBER(D10),ISNUMBER(D11)),ROUND(D10*D11,2),"")</f>
        <v>16359</v>
      </c>
      <c r="E12" s="22">
        <f t="shared" si="0"/>
        <v>17550</v>
      </c>
      <c r="F12" s="22">
        <f t="shared" si="0"/>
        <v>15261.5</v>
      </c>
      <c r="G12" s="22">
        <f t="shared" si="0"/>
        <v>17174.5</v>
      </c>
      <c r="H12" s="22">
        <f t="shared" si="0"/>
        <v>17490</v>
      </c>
      <c r="I12" s="22">
        <f t="shared" si="0"/>
        <v>15651</v>
      </c>
      <c r="J12" s="22">
        <f t="shared" si="0"/>
        <v>16092.5</v>
      </c>
      <c r="K12" s="22">
        <f t="shared" si="0"/>
        <v>16232.5</v>
      </c>
      <c r="L12" s="22">
        <f t="shared" si="0"/>
        <v>17440</v>
      </c>
      <c r="M12" s="22">
        <f t="shared" si="0"/>
        <v>16252.5</v>
      </c>
      <c r="N12" s="23">
        <f t="shared" si="0"/>
        <v>18020</v>
      </c>
      <c r="O12" s="23">
        <f>IF(SUM(C12:N12),SUM(C12:N12),"")</f>
        <v>199063.5</v>
      </c>
    </row>
    <row r="13" spans="2:15" ht="18" customHeight="1" x14ac:dyDescent="0.2">
      <c r="B13" s="17" t="s">
        <v>7</v>
      </c>
      <c r="C13" s="24">
        <f>IF(ISNUMBER($O12),C12/$O12,"")</f>
        <v>7.8065541899946495E-2</v>
      </c>
      <c r="D13" s="24">
        <f>IF(ISNUMBER($O12),SUM(D12)/$O12,"")</f>
        <v>8.2179806946024767E-2</v>
      </c>
      <c r="E13" s="24">
        <f t="shared" ref="E13:O13" si="1">IF(ISNUMBER($O12),SUM(E12)/$O12,"")</f>
        <v>8.8162822415962752E-2</v>
      </c>
      <c r="F13" s="24">
        <f t="shared" si="1"/>
        <v>7.6666490843374097E-2</v>
      </c>
      <c r="G13" s="24">
        <f t="shared" si="1"/>
        <v>8.6276489662846276E-2</v>
      </c>
      <c r="H13" s="24">
        <f t="shared" si="1"/>
        <v>8.7861411057275698E-2</v>
      </c>
      <c r="I13" s="24">
        <f t="shared" si="1"/>
        <v>7.8623152913517541E-2</v>
      </c>
      <c r="J13" s="24">
        <f t="shared" si="1"/>
        <v>8.0841038161189774E-2</v>
      </c>
      <c r="K13" s="24">
        <f t="shared" si="1"/>
        <v>8.1544331331459566E-2</v>
      </c>
      <c r="L13" s="24">
        <f t="shared" si="1"/>
        <v>8.7610234925036487E-2</v>
      </c>
      <c r="M13" s="24">
        <f t="shared" si="1"/>
        <v>8.1644801784355236E-2</v>
      </c>
      <c r="N13" s="25">
        <f t="shared" si="1"/>
        <v>9.0523878059011326E-2</v>
      </c>
      <c r="O13" s="25">
        <f t="shared" si="1"/>
        <v>1</v>
      </c>
    </row>
    <row r="14" spans="2:15" ht="18" customHeight="1" x14ac:dyDescent="0.2">
      <c r="J14" s="26"/>
    </row>
    <row r="15" spans="2:15" ht="18.75" thickBot="1" x14ac:dyDescent="0.3">
      <c r="C15" s="10" t="str">
        <f>IF(ISNUMBER(C$4),C$4+1,"Year 2")</f>
        <v>Year 2</v>
      </c>
      <c r="D15" s="11"/>
      <c r="E15" s="11"/>
      <c r="F15" s="11"/>
      <c r="G15" s="11"/>
      <c r="H15" s="11"/>
      <c r="I15" s="11"/>
      <c r="J15" s="11"/>
      <c r="K15" s="11"/>
      <c r="L15" s="11"/>
      <c r="M15" s="11"/>
      <c r="N15" s="11"/>
      <c r="O15" s="11"/>
    </row>
    <row r="16" spans="2:15" ht="20.100000000000001" customHeight="1" thickBot="1" x14ac:dyDescent="0.25">
      <c r="C16" s="12" t="str">
        <f t="shared" ref="C16:N16" si="2">+C8</f>
        <v>Jan</v>
      </c>
      <c r="D16" s="13" t="str">
        <f t="shared" si="2"/>
        <v>Feb</v>
      </c>
      <c r="E16" s="13" t="str">
        <f t="shared" si="2"/>
        <v>Mar</v>
      </c>
      <c r="F16" s="13" t="str">
        <f t="shared" si="2"/>
        <v>Apr</v>
      </c>
      <c r="G16" s="13" t="str">
        <f t="shared" si="2"/>
        <v>May</v>
      </c>
      <c r="H16" s="13" t="str">
        <f t="shared" si="2"/>
        <v>Jun</v>
      </c>
      <c r="I16" s="13" t="str">
        <f t="shared" si="2"/>
        <v>Jul</v>
      </c>
      <c r="J16" s="13" t="str">
        <f t="shared" si="2"/>
        <v>Aug</v>
      </c>
      <c r="K16" s="13" t="str">
        <f t="shared" si="2"/>
        <v>Sep</v>
      </c>
      <c r="L16" s="13" t="str">
        <f t="shared" si="2"/>
        <v>Oct</v>
      </c>
      <c r="M16" s="13" t="str">
        <f t="shared" si="2"/>
        <v>Nov</v>
      </c>
      <c r="N16" s="13" t="str">
        <f t="shared" si="2"/>
        <v>Dec</v>
      </c>
      <c r="O16" s="13" t="s">
        <v>2</v>
      </c>
    </row>
    <row r="17" spans="2:15" ht="12" customHeight="1" x14ac:dyDescent="0.2">
      <c r="C17" s="8"/>
      <c r="D17" s="8"/>
      <c r="E17" s="8"/>
      <c r="F17" s="8"/>
      <c r="G17" s="8"/>
      <c r="H17" s="8"/>
      <c r="I17" s="8"/>
      <c r="J17" s="8"/>
      <c r="K17" s="8"/>
      <c r="L17" s="8"/>
      <c r="M17" s="8"/>
      <c r="N17" s="8"/>
      <c r="O17" s="27"/>
    </row>
    <row r="18" spans="2:15" ht="18" customHeight="1" x14ac:dyDescent="0.2">
      <c r="B18" s="17" t="s">
        <v>4</v>
      </c>
      <c r="C18" s="18">
        <v>222</v>
      </c>
      <c r="D18" s="18">
        <v>221</v>
      </c>
      <c r="E18" s="18">
        <v>244</v>
      </c>
      <c r="F18" s="18">
        <v>216</v>
      </c>
      <c r="G18" s="18">
        <v>225</v>
      </c>
      <c r="H18" s="18">
        <v>237</v>
      </c>
      <c r="I18" s="18">
        <v>285</v>
      </c>
      <c r="J18" s="18">
        <v>296</v>
      </c>
      <c r="K18" s="18">
        <v>234</v>
      </c>
      <c r="L18" s="18">
        <v>219</v>
      </c>
      <c r="M18" s="18">
        <v>201</v>
      </c>
      <c r="N18" s="18">
        <v>181</v>
      </c>
      <c r="O18" s="19">
        <f>IF(SUM(C18:N18),SUM(C18:N18),"")</f>
        <v>2781</v>
      </c>
    </row>
    <row r="19" spans="2:15" ht="18" customHeight="1" x14ac:dyDescent="0.2">
      <c r="B19" s="17" t="s">
        <v>5</v>
      </c>
      <c r="C19" s="20">
        <v>75</v>
      </c>
      <c r="D19" s="20">
        <v>74.5</v>
      </c>
      <c r="E19" s="20">
        <v>72.5</v>
      </c>
      <c r="F19" s="20">
        <v>77.7</v>
      </c>
      <c r="G19" s="20">
        <v>70</v>
      </c>
      <c r="H19" s="20">
        <v>67.5</v>
      </c>
      <c r="I19" s="20">
        <v>65.5</v>
      </c>
      <c r="J19" s="20">
        <v>59</v>
      </c>
      <c r="K19" s="20">
        <v>64.5</v>
      </c>
      <c r="L19" s="20">
        <v>70</v>
      </c>
      <c r="M19" s="20">
        <v>72.5</v>
      </c>
      <c r="N19" s="20">
        <v>74</v>
      </c>
      <c r="O19" s="28"/>
    </row>
    <row r="20" spans="2:15" ht="18" customHeight="1" x14ac:dyDescent="0.2">
      <c r="B20" s="17" t="s">
        <v>6</v>
      </c>
      <c r="C20" s="22">
        <f>IF(AND(ISNUMBER(C18),ISNUMBER(C19)),ROUND(C18*C19,2),"")</f>
        <v>16650</v>
      </c>
      <c r="D20" s="22">
        <f t="shared" ref="D20:N20" si="3">IF(AND(ISNUMBER(D18),ISNUMBER(D19)),ROUND(D18*D19,2),"")</f>
        <v>16464.5</v>
      </c>
      <c r="E20" s="22">
        <f t="shared" si="3"/>
        <v>17690</v>
      </c>
      <c r="F20" s="22">
        <f t="shared" si="3"/>
        <v>16783.2</v>
      </c>
      <c r="G20" s="22">
        <f t="shared" si="3"/>
        <v>15750</v>
      </c>
      <c r="H20" s="22">
        <f t="shared" si="3"/>
        <v>15997.5</v>
      </c>
      <c r="I20" s="22">
        <f t="shared" si="3"/>
        <v>18667.5</v>
      </c>
      <c r="J20" s="22">
        <f t="shared" si="3"/>
        <v>17464</v>
      </c>
      <c r="K20" s="22">
        <f t="shared" si="3"/>
        <v>15093</v>
      </c>
      <c r="L20" s="22">
        <f t="shared" si="3"/>
        <v>15330</v>
      </c>
      <c r="M20" s="22">
        <f t="shared" si="3"/>
        <v>14572.5</v>
      </c>
      <c r="N20" s="23">
        <f t="shared" si="3"/>
        <v>13394</v>
      </c>
      <c r="O20" s="23">
        <f>IF(SUM(C20:N20),SUM(C20:N20),"")</f>
        <v>193856.2</v>
      </c>
    </row>
    <row r="21" spans="2:15" ht="18" customHeight="1" x14ac:dyDescent="0.2">
      <c r="B21" s="17" t="s">
        <v>7</v>
      </c>
      <c r="C21" s="24">
        <f>IF(ISNUMBER($O20),C20/$O20,"")</f>
        <v>8.5888405942136481E-2</v>
      </c>
      <c r="D21" s="24">
        <f>IF(ISNUMBER($O20),SUM(D20)/$O20,"")</f>
        <v>8.4931511089147524E-2</v>
      </c>
      <c r="E21" s="24">
        <f t="shared" ref="E21:O21" si="4">IF(ISNUMBER($O20),SUM(E20)/$O20,"")</f>
        <v>9.1253207274257925E-2</v>
      </c>
      <c r="F21" s="24">
        <f t="shared" si="4"/>
        <v>8.6575513189673575E-2</v>
      </c>
      <c r="G21" s="24">
        <f t="shared" si="4"/>
        <v>8.1245789404723698E-2</v>
      </c>
      <c r="H21" s="24">
        <f t="shared" si="4"/>
        <v>8.2522508952512216E-2</v>
      </c>
      <c r="I21" s="24">
        <f t="shared" si="4"/>
        <v>9.6295604680170135E-2</v>
      </c>
      <c r="J21" s="24">
        <f t="shared" si="4"/>
        <v>9.0087394677085375E-2</v>
      </c>
      <c r="K21" s="24">
        <f t="shared" si="4"/>
        <v>7.7856679332412373E-2</v>
      </c>
      <c r="L21" s="24">
        <f t="shared" si="4"/>
        <v>7.9079235020597743E-2</v>
      </c>
      <c r="M21" s="24">
        <f t="shared" si="4"/>
        <v>7.517169943494198E-2</v>
      </c>
      <c r="N21" s="24">
        <f t="shared" si="4"/>
        <v>6.9092451002340904E-2</v>
      </c>
      <c r="O21" s="25">
        <f t="shared" si="4"/>
        <v>1</v>
      </c>
    </row>
    <row r="22" spans="2:15" ht="18" customHeight="1" x14ac:dyDescent="0.2">
      <c r="J22" s="26"/>
    </row>
    <row r="23" spans="2:15" ht="18.75" thickBot="1" x14ac:dyDescent="0.3">
      <c r="C23" s="10" t="str">
        <f>IF(ISNUMBER(C$4),C$4+2,"Year 3")</f>
        <v>Year 3</v>
      </c>
      <c r="D23" s="11"/>
      <c r="E23" s="11"/>
      <c r="F23" s="11"/>
      <c r="G23" s="11"/>
      <c r="H23" s="11"/>
      <c r="I23" s="11"/>
      <c r="J23" s="11"/>
      <c r="K23" s="11"/>
      <c r="L23" s="11"/>
      <c r="M23" s="11"/>
      <c r="N23" s="11"/>
      <c r="O23" s="11"/>
    </row>
    <row r="24" spans="2:15" ht="20.100000000000001" customHeight="1" thickBot="1" x14ac:dyDescent="0.25">
      <c r="C24" s="12" t="str">
        <f t="shared" ref="C24:N24" si="5">+C16</f>
        <v>Jan</v>
      </c>
      <c r="D24" s="13" t="str">
        <f t="shared" si="5"/>
        <v>Feb</v>
      </c>
      <c r="E24" s="13" t="str">
        <f t="shared" si="5"/>
        <v>Mar</v>
      </c>
      <c r="F24" s="13" t="str">
        <f t="shared" si="5"/>
        <v>Apr</v>
      </c>
      <c r="G24" s="13" t="str">
        <f t="shared" si="5"/>
        <v>May</v>
      </c>
      <c r="H24" s="13" t="str">
        <f t="shared" si="5"/>
        <v>Jun</v>
      </c>
      <c r="I24" s="13" t="str">
        <f t="shared" si="5"/>
        <v>Jul</v>
      </c>
      <c r="J24" s="13" t="str">
        <f t="shared" si="5"/>
        <v>Aug</v>
      </c>
      <c r="K24" s="13" t="str">
        <f t="shared" si="5"/>
        <v>Sep</v>
      </c>
      <c r="L24" s="13" t="str">
        <f t="shared" si="5"/>
        <v>Oct</v>
      </c>
      <c r="M24" s="13" t="str">
        <f t="shared" si="5"/>
        <v>Nov</v>
      </c>
      <c r="N24" s="13" t="str">
        <f t="shared" si="5"/>
        <v>Dec</v>
      </c>
      <c r="O24" s="13" t="s">
        <v>2</v>
      </c>
    </row>
    <row r="25" spans="2:15" ht="12" customHeight="1" x14ac:dyDescent="0.2">
      <c r="C25" s="8"/>
      <c r="D25" s="8"/>
      <c r="E25" s="8"/>
      <c r="F25" s="8"/>
      <c r="G25" s="8"/>
      <c r="H25" s="8"/>
      <c r="I25" s="8"/>
      <c r="J25" s="8"/>
      <c r="K25" s="8"/>
      <c r="L25" s="8"/>
      <c r="M25" s="8"/>
      <c r="N25" s="8"/>
      <c r="O25" s="27"/>
    </row>
    <row r="26" spans="2:15" ht="18" customHeight="1" x14ac:dyDescent="0.2">
      <c r="B26" s="17" t="s">
        <v>4</v>
      </c>
      <c r="C26" s="18">
        <v>175</v>
      </c>
      <c r="D26" s="18">
        <v>289</v>
      </c>
      <c r="E26" s="18">
        <v>222</v>
      </c>
      <c r="F26" s="18">
        <v>210</v>
      </c>
      <c r="G26" s="18">
        <v>205</v>
      </c>
      <c r="H26" s="18">
        <v>202</v>
      </c>
      <c r="I26" s="18">
        <v>164</v>
      </c>
      <c r="J26" s="18">
        <v>167</v>
      </c>
      <c r="K26" s="18">
        <v>188</v>
      </c>
      <c r="L26" s="18">
        <v>199</v>
      </c>
      <c r="M26" s="18">
        <v>111</v>
      </c>
      <c r="N26" s="18">
        <v>137</v>
      </c>
      <c r="O26" s="19">
        <f>IF(SUM(C26:N26),SUM(C26:N26),"")</f>
        <v>2269</v>
      </c>
    </row>
    <row r="27" spans="2:15" ht="18" customHeight="1" x14ac:dyDescent="0.2">
      <c r="B27" s="17" t="s">
        <v>5</v>
      </c>
      <c r="C27" s="20">
        <v>75</v>
      </c>
      <c r="D27" s="20">
        <v>65.5</v>
      </c>
      <c r="E27" s="20">
        <v>63.3</v>
      </c>
      <c r="F27" s="20">
        <v>69.989999999999995</v>
      </c>
      <c r="G27" s="20">
        <v>76.599999999999994</v>
      </c>
      <c r="H27" s="20">
        <v>77.7</v>
      </c>
      <c r="I27" s="20">
        <v>91</v>
      </c>
      <c r="J27" s="20">
        <v>90</v>
      </c>
      <c r="K27" s="20">
        <v>87.5</v>
      </c>
      <c r="L27" s="20">
        <v>86</v>
      </c>
      <c r="M27" s="20">
        <v>90</v>
      </c>
      <c r="N27" s="20">
        <v>89</v>
      </c>
      <c r="O27" s="28"/>
    </row>
    <row r="28" spans="2:15" ht="18" customHeight="1" x14ac:dyDescent="0.2">
      <c r="B28" s="17" t="s">
        <v>6</v>
      </c>
      <c r="C28" s="22">
        <f>IF(AND(ISNUMBER(C26),ISNUMBER(C27)),ROUND(C26*C27,2),"")</f>
        <v>13125</v>
      </c>
      <c r="D28" s="22">
        <f t="shared" ref="D28:N28" si="6">IF(AND(ISNUMBER(D26),ISNUMBER(D27)),ROUND(D26*D27,2),"")</f>
        <v>18929.5</v>
      </c>
      <c r="E28" s="22">
        <f t="shared" si="6"/>
        <v>14052.6</v>
      </c>
      <c r="F28" s="22">
        <f t="shared" si="6"/>
        <v>14697.9</v>
      </c>
      <c r="G28" s="22">
        <f t="shared" si="6"/>
        <v>15703</v>
      </c>
      <c r="H28" s="22">
        <f t="shared" si="6"/>
        <v>15695.4</v>
      </c>
      <c r="I28" s="22">
        <f t="shared" si="6"/>
        <v>14924</v>
      </c>
      <c r="J28" s="22">
        <f t="shared" si="6"/>
        <v>15030</v>
      </c>
      <c r="K28" s="22">
        <f t="shared" si="6"/>
        <v>16450</v>
      </c>
      <c r="L28" s="22">
        <f t="shared" si="6"/>
        <v>17114</v>
      </c>
      <c r="M28" s="22">
        <f t="shared" si="6"/>
        <v>9990</v>
      </c>
      <c r="N28" s="23">
        <f t="shared" si="6"/>
        <v>12193</v>
      </c>
      <c r="O28" s="23">
        <f>IF(SUM(C28:N28),SUM(C28:N28),"")</f>
        <v>177904.4</v>
      </c>
    </row>
    <row r="29" spans="2:15" ht="18" customHeight="1" x14ac:dyDescent="0.2">
      <c r="B29" s="17" t="s">
        <v>7</v>
      </c>
      <c r="C29" s="24">
        <f>IF(ISNUMBER($O28),C28/$O28,"")</f>
        <v>7.3775578344324258E-2</v>
      </c>
      <c r="D29" s="24">
        <f>IF(ISNUMBER($O28),SUM(D28)/$O28,"")</f>
        <v>0.10640265221096275</v>
      </c>
      <c r="E29" s="24">
        <f t="shared" ref="E29:O29" si="7">IF(ISNUMBER($O28),SUM(E28)/$O28,"")</f>
        <v>7.8989614646967701E-2</v>
      </c>
      <c r="F29" s="24">
        <f t="shared" si="7"/>
        <v>8.2616843653108077E-2</v>
      </c>
      <c r="G29" s="24">
        <f t="shared" si="7"/>
        <v>8.8266507180260856E-2</v>
      </c>
      <c r="H29" s="24">
        <f t="shared" si="7"/>
        <v>8.8223787607276713E-2</v>
      </c>
      <c r="I29" s="24">
        <f t="shared" si="7"/>
        <v>8.3887750949386303E-2</v>
      </c>
      <c r="J29" s="24">
        <f t="shared" si="7"/>
        <v>8.4483576572586178E-2</v>
      </c>
      <c r="K29" s="24">
        <f t="shared" si="7"/>
        <v>9.2465391524886406E-2</v>
      </c>
      <c r="L29" s="24">
        <f t="shared" si="7"/>
        <v>9.6197733164553545E-2</v>
      </c>
      <c r="M29" s="24">
        <f t="shared" si="7"/>
        <v>5.6153754488365661E-2</v>
      </c>
      <c r="N29" s="24">
        <f t="shared" si="7"/>
        <v>6.8536809657321576E-2</v>
      </c>
      <c r="O29" s="25">
        <f t="shared" si="7"/>
        <v>1</v>
      </c>
    </row>
    <row r="30" spans="2:15" ht="18" customHeight="1" x14ac:dyDescent="0.2">
      <c r="J30" s="29"/>
    </row>
    <row r="31" spans="2:15" ht="18.75" thickBot="1" x14ac:dyDescent="0.3">
      <c r="C31" s="10" t="str">
        <f>IF(ISNUMBER(C$4),C$4+3,"Year 4")</f>
        <v>Year 4</v>
      </c>
      <c r="D31" s="11"/>
      <c r="E31" s="11"/>
      <c r="F31" s="11"/>
      <c r="G31" s="11"/>
      <c r="H31" s="11"/>
      <c r="I31" s="11"/>
      <c r="J31" s="11"/>
      <c r="K31" s="11"/>
      <c r="L31" s="11"/>
      <c r="M31" s="11"/>
      <c r="N31" s="11"/>
      <c r="O31" s="11"/>
    </row>
    <row r="32" spans="2:15" ht="20.100000000000001" customHeight="1" thickBot="1" x14ac:dyDescent="0.25">
      <c r="C32" s="12" t="str">
        <f t="shared" ref="C32:N32" si="8">+C24</f>
        <v>Jan</v>
      </c>
      <c r="D32" s="13" t="str">
        <f t="shared" si="8"/>
        <v>Feb</v>
      </c>
      <c r="E32" s="13" t="str">
        <f t="shared" si="8"/>
        <v>Mar</v>
      </c>
      <c r="F32" s="13" t="str">
        <f t="shared" si="8"/>
        <v>Apr</v>
      </c>
      <c r="G32" s="13" t="str">
        <f t="shared" si="8"/>
        <v>May</v>
      </c>
      <c r="H32" s="13" t="str">
        <f t="shared" si="8"/>
        <v>Jun</v>
      </c>
      <c r="I32" s="13" t="str">
        <f t="shared" si="8"/>
        <v>Jul</v>
      </c>
      <c r="J32" s="13" t="str">
        <f t="shared" si="8"/>
        <v>Aug</v>
      </c>
      <c r="K32" s="13" t="str">
        <f t="shared" si="8"/>
        <v>Sep</v>
      </c>
      <c r="L32" s="13" t="str">
        <f t="shared" si="8"/>
        <v>Oct</v>
      </c>
      <c r="M32" s="13" t="str">
        <f t="shared" si="8"/>
        <v>Nov</v>
      </c>
      <c r="N32" s="13" t="str">
        <f t="shared" si="8"/>
        <v>Dec</v>
      </c>
      <c r="O32" s="13" t="s">
        <v>2</v>
      </c>
    </row>
    <row r="33" spans="1:15" ht="12" customHeight="1" x14ac:dyDescent="0.2">
      <c r="C33" s="8"/>
      <c r="D33" s="8"/>
      <c r="E33" s="8"/>
      <c r="F33" s="8"/>
      <c r="G33" s="8"/>
      <c r="H33" s="8"/>
      <c r="I33" s="8"/>
      <c r="J33" s="8"/>
      <c r="K33" s="8"/>
      <c r="L33" s="8"/>
      <c r="M33" s="8"/>
      <c r="N33" s="8"/>
      <c r="O33" s="27"/>
    </row>
    <row r="34" spans="1:15" ht="18" customHeight="1" x14ac:dyDescent="0.2">
      <c r="B34" s="17" t="s">
        <v>4</v>
      </c>
      <c r="C34" s="18">
        <v>205</v>
      </c>
      <c r="D34" s="18">
        <v>235</v>
      </c>
      <c r="E34" s="18">
        <v>252</v>
      </c>
      <c r="F34" s="18">
        <v>324</v>
      </c>
      <c r="G34" s="18">
        <v>268</v>
      </c>
      <c r="H34" s="18">
        <v>231</v>
      </c>
      <c r="I34" s="18">
        <v>125</v>
      </c>
      <c r="J34" s="18">
        <v>78</v>
      </c>
      <c r="K34" s="18">
        <v>85</v>
      </c>
      <c r="L34" s="18">
        <v>189</v>
      </c>
      <c r="M34" s="18">
        <v>275</v>
      </c>
      <c r="N34" s="18">
        <v>237</v>
      </c>
      <c r="O34" s="19">
        <f>IF(SUM(C34:N34),SUM(C34:N34),"")</f>
        <v>2504</v>
      </c>
    </row>
    <row r="35" spans="1:15" ht="18" customHeight="1" x14ac:dyDescent="0.2">
      <c r="B35" s="17" t="s">
        <v>5</v>
      </c>
      <c r="C35" s="20">
        <v>81.25</v>
      </c>
      <c r="D35" s="20">
        <v>80</v>
      </c>
      <c r="E35" s="20">
        <v>77.7</v>
      </c>
      <c r="F35" s="20">
        <v>71.400000000000006</v>
      </c>
      <c r="G35" s="20">
        <v>73.7</v>
      </c>
      <c r="H35" s="20">
        <v>80.25</v>
      </c>
      <c r="I35" s="20">
        <v>88.8</v>
      </c>
      <c r="J35" s="20">
        <v>95</v>
      </c>
      <c r="K35" s="20">
        <v>94.5</v>
      </c>
      <c r="L35" s="20">
        <v>91.35</v>
      </c>
      <c r="M35" s="20">
        <v>74.400000000000006</v>
      </c>
      <c r="N35" s="20">
        <v>79.7</v>
      </c>
      <c r="O35" s="28"/>
    </row>
    <row r="36" spans="1:15" ht="18" customHeight="1" x14ac:dyDescent="0.2">
      <c r="B36" s="17" t="s">
        <v>6</v>
      </c>
      <c r="C36" s="22">
        <f>IF(AND(ISNUMBER(C34),ISNUMBER(C35)),ROUND(C34*C35,2),"")</f>
        <v>16656.25</v>
      </c>
      <c r="D36" s="22">
        <f t="shared" ref="D36:N36" si="9">IF(AND(ISNUMBER(D34),ISNUMBER(D35)),ROUND(D34*D35,2),"")</f>
        <v>18800</v>
      </c>
      <c r="E36" s="22">
        <f t="shared" si="9"/>
        <v>19580.400000000001</v>
      </c>
      <c r="F36" s="22">
        <f t="shared" si="9"/>
        <v>23133.599999999999</v>
      </c>
      <c r="G36" s="22">
        <f t="shared" si="9"/>
        <v>19751.599999999999</v>
      </c>
      <c r="H36" s="22">
        <f t="shared" si="9"/>
        <v>18537.75</v>
      </c>
      <c r="I36" s="22">
        <f t="shared" si="9"/>
        <v>11100</v>
      </c>
      <c r="J36" s="22">
        <f t="shared" si="9"/>
        <v>7410</v>
      </c>
      <c r="K36" s="22">
        <f t="shared" si="9"/>
        <v>8032.5</v>
      </c>
      <c r="L36" s="22">
        <f t="shared" si="9"/>
        <v>17265.150000000001</v>
      </c>
      <c r="M36" s="22">
        <f t="shared" si="9"/>
        <v>20460</v>
      </c>
      <c r="N36" s="23">
        <f t="shared" si="9"/>
        <v>18888.900000000001</v>
      </c>
      <c r="O36" s="23">
        <f>IF(SUM(C36:N36),SUM(C36:N36),"")</f>
        <v>199616.15</v>
      </c>
    </row>
    <row r="37" spans="1:15" ht="18" customHeight="1" x14ac:dyDescent="0.2">
      <c r="B37" s="17" t="s">
        <v>7</v>
      </c>
      <c r="C37" s="24">
        <f>IF(ISNUMBER($O36),C36/$O36,"")</f>
        <v>8.3441394897156365E-2</v>
      </c>
      <c r="D37" s="24">
        <f>IF(ISNUMBER($O36),SUM(D36)/$O36,"")</f>
        <v>9.4180756416752859E-2</v>
      </c>
      <c r="E37" s="24">
        <f t="shared" ref="E37:O37" si="10">IF(ISNUMBER($O36),SUM(E36)/$O36,"")</f>
        <v>9.8090259730988713E-2</v>
      </c>
      <c r="F37" s="24">
        <f t="shared" si="10"/>
        <v>0.11589042269375499</v>
      </c>
      <c r="G37" s="24">
        <f t="shared" si="10"/>
        <v>9.8947905768145508E-2</v>
      </c>
      <c r="H37" s="24">
        <f t="shared" si="10"/>
        <v>9.286698496088619E-2</v>
      </c>
      <c r="I37" s="24">
        <f t="shared" si="10"/>
        <v>5.5606723203508332E-2</v>
      </c>
      <c r="J37" s="24">
        <f t="shared" si="10"/>
        <v>3.7121244949369081E-2</v>
      </c>
      <c r="K37" s="24">
        <f t="shared" si="10"/>
        <v>4.0239730101998258E-2</v>
      </c>
      <c r="L37" s="24">
        <f t="shared" si="10"/>
        <v>8.6491749289824504E-2</v>
      </c>
      <c r="M37" s="24">
        <f t="shared" si="10"/>
        <v>0.10249671682376402</v>
      </c>
      <c r="N37" s="24">
        <f t="shared" si="10"/>
        <v>9.4626111163851237E-2</v>
      </c>
      <c r="O37" s="25">
        <f t="shared" si="10"/>
        <v>1</v>
      </c>
    </row>
    <row r="38" spans="1:15" ht="12" customHeight="1" x14ac:dyDescent="0.2">
      <c r="J38" s="29"/>
      <c r="M38" s="26"/>
      <c r="N38" s="26"/>
    </row>
    <row r="39" spans="1:15" ht="12" customHeight="1" x14ac:dyDescent="0.2"/>
    <row r="40" spans="1:15" ht="12" customHeight="1" x14ac:dyDescent="0.2">
      <c r="J40" s="29"/>
      <c r="M40" s="26"/>
      <c r="N40" s="26"/>
    </row>
    <row r="41" spans="1:15" ht="12" customHeight="1" x14ac:dyDescent="0.2">
      <c r="A41" s="30" t="s">
        <v>1</v>
      </c>
      <c r="B41" s="30" t="s">
        <v>8</v>
      </c>
      <c r="C41" s="30" t="s">
        <v>9</v>
      </c>
      <c r="D41" s="30" t="s">
        <v>10</v>
      </c>
      <c r="E41" s="30" t="s">
        <v>11</v>
      </c>
      <c r="F41" s="30" t="s">
        <v>12</v>
      </c>
      <c r="G41" s="30" t="s">
        <v>13</v>
      </c>
      <c r="H41" s="30" t="s">
        <v>14</v>
      </c>
      <c r="I41" s="30" t="s">
        <v>15</v>
      </c>
      <c r="J41" s="30" t="s">
        <v>16</v>
      </c>
      <c r="K41" s="30" t="s">
        <v>17</v>
      </c>
      <c r="L41" s="30" t="s">
        <v>18</v>
      </c>
      <c r="M41" s="26"/>
      <c r="N41" s="26"/>
    </row>
    <row r="42" spans="1:15" ht="12" customHeight="1" x14ac:dyDescent="0.2">
      <c r="A42" s="30">
        <f>MATCH(PROPER(LEFT(TRIM(C8),3)),A41:L41,0)-1</f>
        <v>0</v>
      </c>
      <c r="B42" s="30">
        <f t="shared" ref="B42:L42" si="11">IF(A42=11,0,A42+1)</f>
        <v>1</v>
      </c>
      <c r="C42" s="30">
        <f t="shared" si="11"/>
        <v>2</v>
      </c>
      <c r="D42" s="30">
        <f t="shared" si="11"/>
        <v>3</v>
      </c>
      <c r="E42" s="30">
        <f t="shared" si="11"/>
        <v>4</v>
      </c>
      <c r="F42" s="30">
        <f t="shared" si="11"/>
        <v>5</v>
      </c>
      <c r="G42" s="30">
        <f t="shared" si="11"/>
        <v>6</v>
      </c>
      <c r="H42" s="30">
        <f t="shared" si="11"/>
        <v>7</v>
      </c>
      <c r="I42" s="30">
        <f t="shared" si="11"/>
        <v>8</v>
      </c>
      <c r="J42" s="30">
        <f t="shared" si="11"/>
        <v>9</v>
      </c>
      <c r="K42" s="30">
        <f t="shared" si="11"/>
        <v>10</v>
      </c>
      <c r="L42" s="30">
        <f t="shared" si="11"/>
        <v>11</v>
      </c>
      <c r="M42" s="26"/>
      <c r="N42" s="26"/>
    </row>
    <row r="43" spans="1:15" ht="12" customHeight="1" x14ac:dyDescent="0.2">
      <c r="G43" s="31"/>
      <c r="H43" s="31"/>
      <c r="I43" s="31"/>
      <c r="J43" s="31"/>
      <c r="M43" s="26"/>
      <c r="N43" s="26"/>
    </row>
    <row r="44" spans="1:15" ht="12" customHeight="1" x14ac:dyDescent="0.2">
      <c r="F44" s="17"/>
      <c r="G44" s="32"/>
      <c r="H44" s="32"/>
      <c r="I44" s="32"/>
      <c r="J44" s="29"/>
      <c r="M44" s="26"/>
      <c r="N44" s="26"/>
    </row>
    <row r="45" spans="1:15" ht="18" customHeight="1" x14ac:dyDescent="0.2">
      <c r="F45" s="17"/>
      <c r="G45" s="33"/>
      <c r="H45" s="33"/>
      <c r="I45" s="33"/>
      <c r="J45" s="29"/>
      <c r="M45" s="26"/>
      <c r="N45" s="26"/>
    </row>
    <row r="46" spans="1:15" ht="12" customHeight="1" x14ac:dyDescent="0.2">
      <c r="J46" s="29"/>
      <c r="M46" s="26"/>
      <c r="N46" s="26"/>
    </row>
    <row r="47" spans="1:15" ht="18" customHeight="1" x14ac:dyDescent="0.2">
      <c r="J47" s="29"/>
      <c r="M47" s="26"/>
      <c r="N47" s="26"/>
    </row>
    <row r="48" spans="1:15" ht="12" customHeight="1" x14ac:dyDescent="0.2">
      <c r="J48" s="29"/>
      <c r="M48" s="26"/>
      <c r="N48" s="26"/>
    </row>
    <row r="49" spans="2:15" ht="18" customHeight="1" x14ac:dyDescent="0.2">
      <c r="J49" s="29"/>
      <c r="M49" s="26"/>
      <c r="N49" s="26"/>
    </row>
    <row r="50" spans="2:15" ht="12" customHeight="1" x14ac:dyDescent="0.2">
      <c r="J50" s="29"/>
      <c r="M50" s="26"/>
      <c r="N50" s="26"/>
    </row>
    <row r="51" spans="2:15" ht="18" customHeight="1" x14ac:dyDescent="0.2">
      <c r="J51" s="29"/>
      <c r="M51" s="26"/>
      <c r="N51" s="26"/>
    </row>
    <row r="52" spans="2:15" ht="12.75" customHeight="1" x14ac:dyDescent="0.2">
      <c r="J52" s="29"/>
      <c r="M52" s="26"/>
      <c r="N52" s="26"/>
    </row>
    <row r="53" spans="2:15" ht="12.75" customHeight="1" x14ac:dyDescent="0.2">
      <c r="J53" s="29"/>
      <c r="M53" s="26"/>
      <c r="N53" s="26"/>
    </row>
    <row r="54" spans="2:15" x14ac:dyDescent="0.2">
      <c r="G54" s="34"/>
      <c r="H54" s="34"/>
      <c r="I54" s="34"/>
      <c r="J54" s="29"/>
      <c r="M54" s="26"/>
      <c r="N54" s="26"/>
    </row>
    <row r="55" spans="2:15" x14ac:dyDescent="0.2">
      <c r="G55" s="34"/>
      <c r="H55" s="34"/>
      <c r="I55" s="34"/>
      <c r="J55" s="29"/>
      <c r="M55" s="26"/>
      <c r="N55" s="26"/>
    </row>
    <row r="56" spans="2:15" x14ac:dyDescent="0.2">
      <c r="B56" s="39"/>
      <c r="C56" s="40"/>
      <c r="D56" s="40"/>
      <c r="E56" s="40"/>
      <c r="F56" s="40"/>
      <c r="G56" s="40"/>
      <c r="H56" s="40"/>
      <c r="I56" s="40"/>
      <c r="J56" s="40"/>
      <c r="K56" s="40"/>
      <c r="L56" s="40"/>
      <c r="M56" s="40"/>
      <c r="N56" s="40"/>
      <c r="O56" s="40"/>
    </row>
    <row r="57" spans="2:15" x14ac:dyDescent="0.2">
      <c r="G57" s="34"/>
      <c r="H57" s="34"/>
      <c r="I57" s="34"/>
      <c r="J57" s="29"/>
      <c r="M57" s="26"/>
      <c r="N57" s="26"/>
    </row>
  </sheetData>
  <mergeCells count="1">
    <mergeCell ref="B56:O56"/>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6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P3" sqref="P3"/>
    </sheetView>
  </sheetViews>
  <sheetFormatPr defaultRowHeight="12.75" x14ac:dyDescent="0.2"/>
  <sheetData>
    <row r="1" spans="1:9" x14ac:dyDescent="0.2">
      <c r="A1" t="s">
        <v>23</v>
      </c>
    </row>
    <row r="2" spans="1:9" ht="13.5" thickBot="1" x14ac:dyDescent="0.25"/>
    <row r="3" spans="1:9" x14ac:dyDescent="0.2">
      <c r="A3" s="38" t="s">
        <v>24</v>
      </c>
      <c r="B3" s="38"/>
    </row>
    <row r="4" spans="1:9" x14ac:dyDescent="0.2">
      <c r="A4" s="35" t="s">
        <v>25</v>
      </c>
      <c r="B4" s="35">
        <v>0.78771635133403139</v>
      </c>
    </row>
    <row r="5" spans="1:9" x14ac:dyDescent="0.2">
      <c r="A5" s="35" t="s">
        <v>26</v>
      </c>
      <c r="B5" s="35">
        <v>0.62049705015899925</v>
      </c>
    </row>
    <row r="6" spans="1:9" x14ac:dyDescent="0.2">
      <c r="A6" s="35" t="s">
        <v>27</v>
      </c>
      <c r="B6" s="35">
        <v>0.61224698603202099</v>
      </c>
    </row>
    <row r="7" spans="1:9" x14ac:dyDescent="0.2">
      <c r="A7" s="35" t="s">
        <v>28</v>
      </c>
      <c r="B7" s="35">
        <v>31.724984654976684</v>
      </c>
    </row>
    <row r="8" spans="1:9" ht="13.5" thickBot="1" x14ac:dyDescent="0.25">
      <c r="A8" s="36" t="s">
        <v>29</v>
      </c>
      <c r="B8" s="36">
        <v>48</v>
      </c>
    </row>
    <row r="10" spans="1:9" ht="13.5" thickBot="1" x14ac:dyDescent="0.25">
      <c r="A10" t="s">
        <v>30</v>
      </c>
    </row>
    <row r="11" spans="1:9" x14ac:dyDescent="0.2">
      <c r="A11" s="37"/>
      <c r="B11" s="37" t="s">
        <v>35</v>
      </c>
      <c r="C11" s="37" t="s">
        <v>36</v>
      </c>
      <c r="D11" s="37" t="s">
        <v>37</v>
      </c>
      <c r="E11" s="37" t="s">
        <v>38</v>
      </c>
      <c r="F11" s="37" t="s">
        <v>39</v>
      </c>
    </row>
    <row r="12" spans="1:9" x14ac:dyDescent="0.2">
      <c r="A12" s="35" t="s">
        <v>31</v>
      </c>
      <c r="B12" s="35">
        <v>1</v>
      </c>
      <c r="C12" s="35">
        <v>75698.145204175395</v>
      </c>
      <c r="D12" s="35">
        <v>75698.145204175395</v>
      </c>
      <c r="E12" s="35">
        <v>75.211179041618735</v>
      </c>
      <c r="F12" s="35">
        <v>3.0789659977501142E-11</v>
      </c>
    </row>
    <row r="13" spans="1:9" x14ac:dyDescent="0.2">
      <c r="A13" s="35" t="s">
        <v>32</v>
      </c>
      <c r="B13" s="35">
        <v>46</v>
      </c>
      <c r="C13" s="35">
        <v>46297.833962491277</v>
      </c>
      <c r="D13" s="35">
        <v>1006.474651358506</v>
      </c>
      <c r="E13" s="35"/>
      <c r="F13" s="35"/>
    </row>
    <row r="14" spans="1:9" ht="13.5" thickBot="1" x14ac:dyDescent="0.25">
      <c r="A14" s="36" t="s">
        <v>33</v>
      </c>
      <c r="B14" s="36">
        <v>47</v>
      </c>
      <c r="C14" s="36">
        <v>121995.97916666667</v>
      </c>
      <c r="D14" s="36"/>
      <c r="E14" s="36"/>
      <c r="F14" s="36"/>
    </row>
    <row r="15" spans="1:9" ht="13.5" thickBot="1" x14ac:dyDescent="0.25"/>
    <row r="16" spans="1:9" x14ac:dyDescent="0.2">
      <c r="A16" s="37"/>
      <c r="B16" s="37" t="s">
        <v>40</v>
      </c>
      <c r="C16" s="37" t="s">
        <v>28</v>
      </c>
      <c r="D16" s="37" t="s">
        <v>41</v>
      </c>
      <c r="E16" s="37" t="s">
        <v>42</v>
      </c>
      <c r="F16" s="37" t="s">
        <v>43</v>
      </c>
      <c r="G16" s="37" t="s">
        <v>44</v>
      </c>
      <c r="H16" s="37" t="s">
        <v>45</v>
      </c>
      <c r="I16" s="37" t="s">
        <v>46</v>
      </c>
    </row>
    <row r="17" spans="1:9" x14ac:dyDescent="0.2">
      <c r="A17" s="35" t="s">
        <v>34</v>
      </c>
      <c r="B17" s="35">
        <v>536.67489725564997</v>
      </c>
      <c r="C17" s="35">
        <v>37.275471982678148</v>
      </c>
      <c r="D17" s="35">
        <v>14.397534590709997</v>
      </c>
      <c r="E17" s="35">
        <v>1.1748687678953216E-18</v>
      </c>
      <c r="F17" s="35">
        <v>461.64326375407262</v>
      </c>
      <c r="G17" s="35">
        <v>611.70653075722737</v>
      </c>
      <c r="H17" s="35">
        <v>461.64326375407262</v>
      </c>
      <c r="I17" s="35">
        <v>611.70653075722737</v>
      </c>
    </row>
    <row r="18" spans="1:9" ht="13.5" thickBot="1" x14ac:dyDescent="0.25">
      <c r="A18" s="36" t="s">
        <v>47</v>
      </c>
      <c r="B18" s="36">
        <v>-4.2161938507603693</v>
      </c>
      <c r="C18" s="36">
        <v>0.48616016647632282</v>
      </c>
      <c r="D18" s="36">
        <v>-8.6724378949415808</v>
      </c>
      <c r="E18" s="36">
        <v>3.0789659977500915E-11</v>
      </c>
      <c r="F18" s="36">
        <v>-5.1947835102304971</v>
      </c>
      <c r="G18" s="36">
        <v>-3.2376041912902416</v>
      </c>
      <c r="H18" s="36">
        <v>-5.1947835102304971</v>
      </c>
      <c r="I18" s="36">
        <v>-3.2376041912902416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abSelected="1" workbookViewId="0">
      <selection activeCell="D6" sqref="D6"/>
    </sheetView>
  </sheetViews>
  <sheetFormatPr defaultRowHeight="12.75" x14ac:dyDescent="0.2"/>
  <sheetData>
    <row r="1" spans="1:2" x14ac:dyDescent="0.2">
      <c r="A1" t="s">
        <v>21</v>
      </c>
      <c r="B1" t="s">
        <v>22</v>
      </c>
    </row>
    <row r="2" spans="1:2" x14ac:dyDescent="0.2">
      <c r="A2" s="18">
        <v>259</v>
      </c>
      <c r="B2" s="20">
        <v>60</v>
      </c>
    </row>
    <row r="3" spans="1:2" x14ac:dyDescent="0.2">
      <c r="A3" s="18">
        <v>266</v>
      </c>
      <c r="B3" s="20">
        <v>61.5</v>
      </c>
    </row>
    <row r="4" spans="1:2" x14ac:dyDescent="0.2">
      <c r="A4" s="18">
        <v>270</v>
      </c>
      <c r="B4" s="20">
        <v>65</v>
      </c>
    </row>
    <row r="5" spans="1:2" x14ac:dyDescent="0.2">
      <c r="A5" s="18">
        <v>233</v>
      </c>
      <c r="B5" s="20">
        <v>65.5</v>
      </c>
    </row>
    <row r="6" spans="1:2" x14ac:dyDescent="0.2">
      <c r="A6" s="18">
        <v>245</v>
      </c>
      <c r="B6" s="20">
        <v>70.099999999999994</v>
      </c>
    </row>
    <row r="7" spans="1:2" x14ac:dyDescent="0.2">
      <c r="A7" s="18">
        <v>265</v>
      </c>
      <c r="B7" s="20">
        <v>66</v>
      </c>
    </row>
    <row r="8" spans="1:2" x14ac:dyDescent="0.2">
      <c r="A8" s="18">
        <v>222</v>
      </c>
      <c r="B8" s="20">
        <v>70.5</v>
      </c>
    </row>
    <row r="9" spans="1:2" x14ac:dyDescent="0.2">
      <c r="A9" s="18">
        <v>205</v>
      </c>
      <c r="B9" s="20">
        <v>78.5</v>
      </c>
    </row>
    <row r="10" spans="1:2" x14ac:dyDescent="0.2">
      <c r="A10" s="18">
        <v>215</v>
      </c>
      <c r="B10" s="20">
        <v>75.5</v>
      </c>
    </row>
    <row r="11" spans="1:2" x14ac:dyDescent="0.2">
      <c r="A11" s="18">
        <v>218</v>
      </c>
      <c r="B11" s="20">
        <v>80</v>
      </c>
    </row>
    <row r="12" spans="1:2" x14ac:dyDescent="0.2">
      <c r="A12" s="18">
        <v>197</v>
      </c>
      <c r="B12" s="20">
        <v>82.5</v>
      </c>
    </row>
    <row r="13" spans="1:2" x14ac:dyDescent="0.2">
      <c r="A13" s="18">
        <v>212</v>
      </c>
      <c r="B13" s="20">
        <v>85</v>
      </c>
    </row>
    <row r="14" spans="1:2" x14ac:dyDescent="0.2">
      <c r="A14" s="18">
        <v>222</v>
      </c>
      <c r="B14" s="20">
        <v>75</v>
      </c>
    </row>
    <row r="15" spans="1:2" x14ac:dyDescent="0.2">
      <c r="A15" s="18">
        <v>221</v>
      </c>
      <c r="B15" s="20">
        <v>74.5</v>
      </c>
    </row>
    <row r="16" spans="1:2" x14ac:dyDescent="0.2">
      <c r="A16" s="18">
        <v>244</v>
      </c>
      <c r="B16" s="20">
        <v>72.5</v>
      </c>
    </row>
    <row r="17" spans="1:2" x14ac:dyDescent="0.2">
      <c r="A17" s="18">
        <v>216</v>
      </c>
      <c r="B17" s="20">
        <v>77.7</v>
      </c>
    </row>
    <row r="18" spans="1:2" x14ac:dyDescent="0.2">
      <c r="A18" s="18">
        <v>225</v>
      </c>
      <c r="B18" s="20">
        <v>70</v>
      </c>
    </row>
    <row r="19" spans="1:2" x14ac:dyDescent="0.2">
      <c r="A19" s="18">
        <v>237</v>
      </c>
      <c r="B19" s="20">
        <v>67.5</v>
      </c>
    </row>
    <row r="20" spans="1:2" x14ac:dyDescent="0.2">
      <c r="A20" s="18">
        <v>285</v>
      </c>
      <c r="B20" s="20">
        <v>65.5</v>
      </c>
    </row>
    <row r="21" spans="1:2" x14ac:dyDescent="0.2">
      <c r="A21" s="18">
        <v>296</v>
      </c>
      <c r="B21" s="20">
        <v>59</v>
      </c>
    </row>
    <row r="22" spans="1:2" x14ac:dyDescent="0.2">
      <c r="A22" s="18">
        <v>234</v>
      </c>
      <c r="B22" s="20">
        <v>64.5</v>
      </c>
    </row>
    <row r="23" spans="1:2" x14ac:dyDescent="0.2">
      <c r="A23" s="18">
        <v>219</v>
      </c>
      <c r="B23" s="20">
        <v>70</v>
      </c>
    </row>
    <row r="24" spans="1:2" x14ac:dyDescent="0.2">
      <c r="A24" s="18">
        <v>201</v>
      </c>
      <c r="B24" s="20">
        <v>72.5</v>
      </c>
    </row>
    <row r="25" spans="1:2" x14ac:dyDescent="0.2">
      <c r="A25" s="18">
        <v>181</v>
      </c>
      <c r="B25" s="20">
        <v>74</v>
      </c>
    </row>
    <row r="26" spans="1:2" x14ac:dyDescent="0.2">
      <c r="A26" s="18">
        <v>175</v>
      </c>
      <c r="B26" s="20">
        <v>75</v>
      </c>
    </row>
    <row r="27" spans="1:2" x14ac:dyDescent="0.2">
      <c r="A27" s="18">
        <v>289</v>
      </c>
      <c r="B27" s="20">
        <v>65.5</v>
      </c>
    </row>
    <row r="28" spans="1:2" x14ac:dyDescent="0.2">
      <c r="A28" s="18">
        <v>222</v>
      </c>
      <c r="B28" s="20">
        <v>63.3</v>
      </c>
    </row>
    <row r="29" spans="1:2" x14ac:dyDescent="0.2">
      <c r="A29" s="18">
        <v>210</v>
      </c>
      <c r="B29" s="20">
        <v>69.989999999999995</v>
      </c>
    </row>
    <row r="30" spans="1:2" x14ac:dyDescent="0.2">
      <c r="A30" s="18">
        <v>205</v>
      </c>
      <c r="B30" s="20">
        <v>76.599999999999994</v>
      </c>
    </row>
    <row r="31" spans="1:2" x14ac:dyDescent="0.2">
      <c r="A31" s="18">
        <v>202</v>
      </c>
      <c r="B31" s="20">
        <v>77.7</v>
      </c>
    </row>
    <row r="32" spans="1:2" x14ac:dyDescent="0.2">
      <c r="A32" s="18">
        <v>164</v>
      </c>
      <c r="B32" s="20">
        <v>91</v>
      </c>
    </row>
    <row r="33" spans="1:2" x14ac:dyDescent="0.2">
      <c r="A33" s="18">
        <v>167</v>
      </c>
      <c r="B33" s="20">
        <v>90</v>
      </c>
    </row>
    <row r="34" spans="1:2" x14ac:dyDescent="0.2">
      <c r="A34" s="18">
        <v>188</v>
      </c>
      <c r="B34" s="20">
        <v>87.5</v>
      </c>
    </row>
    <row r="35" spans="1:2" x14ac:dyDescent="0.2">
      <c r="A35" s="18">
        <v>199</v>
      </c>
      <c r="B35" s="20">
        <v>86</v>
      </c>
    </row>
    <row r="36" spans="1:2" x14ac:dyDescent="0.2">
      <c r="A36" s="18">
        <v>111</v>
      </c>
      <c r="B36" s="20">
        <v>90</v>
      </c>
    </row>
    <row r="37" spans="1:2" x14ac:dyDescent="0.2">
      <c r="A37" s="18">
        <v>137</v>
      </c>
      <c r="B37" s="20">
        <v>89</v>
      </c>
    </row>
    <row r="38" spans="1:2" x14ac:dyDescent="0.2">
      <c r="A38" s="18">
        <v>205</v>
      </c>
      <c r="B38" s="20">
        <v>81.25</v>
      </c>
    </row>
    <row r="39" spans="1:2" x14ac:dyDescent="0.2">
      <c r="A39" s="18">
        <v>235</v>
      </c>
      <c r="B39" s="20">
        <v>80</v>
      </c>
    </row>
    <row r="40" spans="1:2" x14ac:dyDescent="0.2">
      <c r="A40" s="18">
        <v>252</v>
      </c>
      <c r="B40" s="20">
        <v>77.7</v>
      </c>
    </row>
    <row r="41" spans="1:2" x14ac:dyDescent="0.2">
      <c r="A41" s="18">
        <v>324</v>
      </c>
      <c r="B41" s="20">
        <v>71.400000000000006</v>
      </c>
    </row>
    <row r="42" spans="1:2" x14ac:dyDescent="0.2">
      <c r="A42" s="18">
        <v>268</v>
      </c>
      <c r="B42" s="20">
        <v>73.7</v>
      </c>
    </row>
    <row r="43" spans="1:2" x14ac:dyDescent="0.2">
      <c r="A43" s="18">
        <v>231</v>
      </c>
      <c r="B43" s="20">
        <v>80.25</v>
      </c>
    </row>
    <row r="44" spans="1:2" x14ac:dyDescent="0.2">
      <c r="A44" s="18">
        <v>125</v>
      </c>
      <c r="B44" s="20">
        <v>88.8</v>
      </c>
    </row>
    <row r="45" spans="1:2" x14ac:dyDescent="0.2">
      <c r="A45" s="18">
        <v>78</v>
      </c>
      <c r="B45" s="20">
        <v>95</v>
      </c>
    </row>
    <row r="46" spans="1:2" x14ac:dyDescent="0.2">
      <c r="A46" s="18">
        <v>85</v>
      </c>
      <c r="B46" s="20">
        <v>94.5</v>
      </c>
    </row>
    <row r="47" spans="1:2" x14ac:dyDescent="0.2">
      <c r="A47" s="18">
        <v>189</v>
      </c>
      <c r="B47" s="20">
        <v>91.35</v>
      </c>
    </row>
    <row r="48" spans="1:2" x14ac:dyDescent="0.2">
      <c r="A48" s="18">
        <v>275</v>
      </c>
      <c r="B48" s="20">
        <v>74.400000000000006</v>
      </c>
    </row>
    <row r="49" spans="1:2" x14ac:dyDescent="0.2">
      <c r="A49" s="18">
        <v>237</v>
      </c>
      <c r="B49" s="20">
        <v>79.7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
  <sheetViews>
    <sheetView workbookViewId="0">
      <selection activeCell="D9" sqref="D9"/>
    </sheetView>
  </sheetViews>
  <sheetFormatPr defaultRowHeight="12.75" x14ac:dyDescent="0.2"/>
  <sheetData>
    <row r="3" spans="1:2" x14ac:dyDescent="0.2">
      <c r="A3" s="18">
        <v>259</v>
      </c>
      <c r="B3" s="20">
        <v>60</v>
      </c>
    </row>
    <row r="4" spans="1:2" x14ac:dyDescent="0.2">
      <c r="A4" s="18">
        <v>266</v>
      </c>
      <c r="B4" s="20">
        <v>61.5</v>
      </c>
    </row>
    <row r="5" spans="1:2" x14ac:dyDescent="0.2">
      <c r="A5" s="18">
        <v>270</v>
      </c>
      <c r="B5" s="20">
        <v>65</v>
      </c>
    </row>
    <row r="6" spans="1:2" x14ac:dyDescent="0.2">
      <c r="A6" s="18">
        <v>233</v>
      </c>
      <c r="B6" s="20">
        <v>65.5</v>
      </c>
    </row>
    <row r="7" spans="1:2" x14ac:dyDescent="0.2">
      <c r="A7" s="18">
        <v>245</v>
      </c>
      <c r="B7" s="20">
        <v>70.099999999999994</v>
      </c>
    </row>
    <row r="8" spans="1:2" x14ac:dyDescent="0.2">
      <c r="A8" s="18">
        <v>265</v>
      </c>
      <c r="B8" s="20">
        <v>66</v>
      </c>
    </row>
    <row r="9" spans="1:2" x14ac:dyDescent="0.2">
      <c r="A9" s="18">
        <v>222</v>
      </c>
      <c r="B9" s="20">
        <v>70.5</v>
      </c>
    </row>
    <row r="10" spans="1:2" x14ac:dyDescent="0.2">
      <c r="A10" s="18">
        <v>205</v>
      </c>
      <c r="B10" s="20">
        <v>78.5</v>
      </c>
    </row>
    <row r="11" spans="1:2" x14ac:dyDescent="0.2">
      <c r="A11" s="18">
        <v>215</v>
      </c>
      <c r="B11" s="20">
        <v>75.5</v>
      </c>
    </row>
    <row r="12" spans="1:2" x14ac:dyDescent="0.2">
      <c r="A12" s="18">
        <v>218</v>
      </c>
      <c r="B12" s="20">
        <v>80</v>
      </c>
    </row>
    <row r="13" spans="1:2" x14ac:dyDescent="0.2">
      <c r="A13" s="18">
        <v>197</v>
      </c>
      <c r="B13" s="20">
        <v>82.5</v>
      </c>
    </row>
    <row r="14" spans="1:2" x14ac:dyDescent="0.2">
      <c r="A14" s="18">
        <v>212</v>
      </c>
      <c r="B14" s="20">
        <v>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70966346-411F-402D-9FE3-3AB615B89A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48 Month Sales Forecast</vt:lpstr>
      <vt:lpstr>Sheet3</vt:lpstr>
      <vt:lpstr>Sheet2</vt:lpstr>
      <vt:lpstr>Sheet1</vt:lpstr>
      <vt:lpstr>'48 Month Sales Forecast'!Print_Area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2014-10-19T15:55:44Z</dcterms:created>
  <dcterms:modified xsi:type="dcterms:W3CDTF">2016-08-31T16:53:49Z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TC018775379991</vt:lpwstr>
  </property>
</Properties>
</file>